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7050"/>
  </bookViews>
  <sheets>
    <sheet name="Sheet1" sheetId="1" r:id="rId1"/>
  </sheets>
  <definedNames>
    <definedName name="_xlnm.Print_Area" localSheetId="0">Sheet1!$A$1:$O$50</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K26" i="1"/>
  <c r="K20"/>
  <c r="K16"/>
  <c r="K12"/>
  <c r="K14"/>
  <c r="K21"/>
  <c r="I27"/>
  <c r="I17"/>
  <c r="I29" s="1"/>
  <c r="G27"/>
  <c r="G17"/>
  <c r="E27"/>
  <c r="E17"/>
  <c r="E29" s="1"/>
  <c r="K27" l="1"/>
  <c r="G29"/>
  <c r="K17"/>
  <c r="K29" l="1"/>
</calcChain>
</file>

<file path=xl/sharedStrings.xml><?xml version="1.0" encoding="utf-8"?>
<sst xmlns="http://schemas.openxmlformats.org/spreadsheetml/2006/main" count="36" uniqueCount="33">
  <si>
    <t>Income:</t>
  </si>
  <si>
    <t>Sunday &amp; Holy Days</t>
  </si>
  <si>
    <t xml:space="preserve">Rental Income </t>
  </si>
  <si>
    <t xml:space="preserve">Gifts/Donations </t>
  </si>
  <si>
    <t>ADA Rebate</t>
  </si>
  <si>
    <t>Fundraising Income -net</t>
  </si>
  <si>
    <t>Investment &amp; Interest</t>
  </si>
  <si>
    <t>Other</t>
  </si>
  <si>
    <t xml:space="preserve">Total Income </t>
  </si>
  <si>
    <t>Expenses:</t>
  </si>
  <si>
    <t>Administration</t>
  </si>
  <si>
    <t>Staffing</t>
  </si>
  <si>
    <t>Diocesan Assessment</t>
  </si>
  <si>
    <t>Facility &amp; Maintenance</t>
  </si>
  <si>
    <t>Taxes &amp; Insurance</t>
  </si>
  <si>
    <t>School Subsidy</t>
  </si>
  <si>
    <t>Total Expenses</t>
  </si>
  <si>
    <t>Net Income/(Loss)</t>
  </si>
  <si>
    <t>FYE</t>
  </si>
  <si>
    <t xml:space="preserve">Actual </t>
  </si>
  <si>
    <t>Budget</t>
  </si>
  <si>
    <t xml:space="preserve">FYE </t>
  </si>
  <si>
    <t>Other Expenses</t>
  </si>
  <si>
    <t>Actual</t>
  </si>
  <si>
    <t>St. Joseph of Cupertino Parish</t>
  </si>
  <si>
    <t xml:space="preserve">Statement of Income and Expenses </t>
  </si>
  <si>
    <t>Fiscal Year Ended June 30, 2021</t>
  </si>
  <si>
    <t>FY 2021 vs. Budget - Commentary</t>
  </si>
  <si>
    <t>FY 2021 vs. Prior Year - Commentary</t>
  </si>
  <si>
    <t>Income from Sunday collections and Fundraising was under budget as a result of the Covid-19 pandemic. In person masses were temporarily discontinued and fundraising income from Bingo was halted during the year. The Parish was able to exceed budgeted income by 6.5% as a result of some unexpected donations and a better than anticipated return on investments. Total expenses were under budget by nearly $120,000 or 11% as a result of reductions in staff and a cut back in some services.</t>
  </si>
  <si>
    <t>FY 2020 staffing includes about $70K of accrued</t>
  </si>
  <si>
    <t>pension expense.</t>
  </si>
  <si>
    <t>Total income decreased nearly $155,000 in FY 2021 or 14% as a result of reductions in Sunday collections and Fundraising income. This decrease was caused by the Covid-19 pandemic. Total expenses declined slightly more than $219,000 in FY 2021 or 18%. Expenses were down in almost all categories except for the Diocesan Assessment and taxes and insurance. The Parish has no control over the Diocesan Assessment. The school subsidy was charged twice in FY 2020 as a result of a timing issue.</t>
  </si>
</sst>
</file>

<file path=xl/styles.xml><?xml version="1.0" encoding="utf-8"?>
<styleSheet xmlns="http://schemas.openxmlformats.org/spreadsheetml/2006/main">
  <fonts count="1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sz val="9"/>
      <color theme="1"/>
      <name val="Calibri"/>
      <family val="2"/>
      <scheme val="minor"/>
    </font>
    <font>
      <u val="double"/>
      <sz val="11"/>
      <color theme="1"/>
      <name val="Calibri"/>
      <family val="2"/>
      <scheme val="minor"/>
    </font>
    <font>
      <b/>
      <u/>
      <sz val="11"/>
      <color theme="1"/>
      <name val="Calibri"/>
      <family val="2"/>
      <scheme val="minor"/>
    </font>
    <font>
      <b/>
      <sz val="12"/>
      <color theme="1"/>
      <name val="Calibri"/>
      <family val="2"/>
      <scheme val="minor"/>
    </font>
    <font>
      <sz val="10"/>
      <color theme="1"/>
      <name val="Calibri"/>
      <family val="2"/>
      <scheme val="minor"/>
    </font>
    <font>
      <sz val="8"/>
      <color theme="1"/>
      <name val="Calibri"/>
      <family val="2"/>
      <scheme val="minor"/>
    </font>
    <font>
      <b/>
      <sz val="8"/>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49">
    <xf numFmtId="0" fontId="0" fillId="0" borderId="0" xfId="0"/>
    <xf numFmtId="3" fontId="0" fillId="0" borderId="0" xfId="0" applyNumberFormat="1"/>
    <xf numFmtId="0" fontId="3" fillId="0" borderId="0" xfId="0" applyFont="1"/>
    <xf numFmtId="3" fontId="2" fillId="0" borderId="0" xfId="0" applyNumberFormat="1" applyFont="1"/>
    <xf numFmtId="3" fontId="3" fillId="0" borderId="0" xfId="0" applyNumberFormat="1" applyFont="1"/>
    <xf numFmtId="3" fontId="5" fillId="0" borderId="0" xfId="0" applyNumberFormat="1" applyFont="1"/>
    <xf numFmtId="38" fontId="5" fillId="0" borderId="0" xfId="0" applyNumberFormat="1" applyFont="1"/>
    <xf numFmtId="0" fontId="2" fillId="0" borderId="0" xfId="0" applyFont="1" applyAlignment="1">
      <alignment horizontal="right"/>
    </xf>
    <xf numFmtId="15" fontId="6" fillId="0" borderId="0" xfId="0" applyNumberFormat="1" applyFont="1" applyAlignment="1">
      <alignment horizontal="right"/>
    </xf>
    <xf numFmtId="0" fontId="6" fillId="0" borderId="0" xfId="0" applyFont="1" applyAlignment="1">
      <alignment horizontal="right"/>
    </xf>
    <xf numFmtId="0" fontId="7" fillId="0" borderId="0" xfId="0" applyFont="1" applyAlignment="1">
      <alignment horizontal="left"/>
    </xf>
    <xf numFmtId="9" fontId="0" fillId="0" borderId="0" xfId="1" applyFont="1" applyAlignment="1">
      <alignment horizontal="right"/>
    </xf>
    <xf numFmtId="0" fontId="2" fillId="2" borderId="0" xfId="0" applyFont="1" applyFill="1" applyAlignment="1">
      <alignment horizontal="right"/>
    </xf>
    <xf numFmtId="15" fontId="6" fillId="2" borderId="0" xfId="0" applyNumberFormat="1" applyFont="1" applyFill="1" applyAlignment="1">
      <alignment horizontal="right"/>
    </xf>
    <xf numFmtId="0" fontId="6" fillId="2" borderId="0" xfId="0" applyFont="1" applyFill="1" applyAlignment="1">
      <alignment horizontal="right"/>
    </xf>
    <xf numFmtId="3" fontId="0" fillId="2" borderId="0" xfId="0" applyNumberFormat="1" applyFill="1"/>
    <xf numFmtId="3" fontId="3" fillId="2" borderId="0" xfId="0" applyNumberFormat="1" applyFont="1" applyFill="1"/>
    <xf numFmtId="3" fontId="5" fillId="2" borderId="0" xfId="0" applyNumberFormat="1" applyFont="1" applyFill="1"/>
    <xf numFmtId="38" fontId="5" fillId="2" borderId="0" xfId="0" applyNumberFormat="1" applyFont="1" applyFill="1"/>
    <xf numFmtId="0" fontId="2" fillId="2" borderId="1" xfId="0" applyFont="1" applyFill="1" applyBorder="1"/>
    <xf numFmtId="0" fontId="3" fillId="2" borderId="2" xfId="0" applyFont="1" applyFill="1" applyBorder="1"/>
    <xf numFmtId="3" fontId="3" fillId="2" borderId="2" xfId="0" applyNumberFormat="1" applyFont="1" applyFill="1" applyBorder="1"/>
    <xf numFmtId="3" fontId="0" fillId="2" borderId="2" xfId="0" applyNumberFormat="1" applyFill="1" applyBorder="1"/>
    <xf numFmtId="3" fontId="0" fillId="2" borderId="3" xfId="0" applyNumberFormat="1" applyFill="1" applyBorder="1"/>
    <xf numFmtId="3" fontId="2" fillId="0" borderId="0" xfId="0" applyNumberFormat="1" applyFont="1" applyAlignment="1">
      <alignment vertical="top"/>
    </xf>
    <xf numFmtId="0" fontId="0" fillId="0" borderId="0" xfId="0" applyAlignment="1">
      <alignment vertical="top"/>
    </xf>
    <xf numFmtId="0" fontId="2" fillId="2" borderId="1" xfId="0" applyFont="1" applyFill="1" applyBorder="1" applyAlignment="1">
      <alignment vertical="top"/>
    </xf>
    <xf numFmtId="0" fontId="2" fillId="0" borderId="0" xfId="0" applyFont="1" applyFill="1" applyBorder="1" applyAlignment="1">
      <alignment vertical="top"/>
    </xf>
    <xf numFmtId="0" fontId="2" fillId="2" borderId="2" xfId="0" applyFont="1" applyFill="1" applyBorder="1" applyAlignment="1">
      <alignment vertical="top"/>
    </xf>
    <xf numFmtId="0" fontId="0" fillId="2" borderId="3" xfId="0" applyFill="1" applyBorder="1" applyAlignment="1">
      <alignment wrapText="1"/>
    </xf>
    <xf numFmtId="3" fontId="9" fillId="0" borderId="0" xfId="0" applyNumberFormat="1" applyFont="1"/>
    <xf numFmtId="3" fontId="10" fillId="0" borderId="0" xfId="0" applyNumberFormat="1" applyFont="1"/>
    <xf numFmtId="3" fontId="4" fillId="0" borderId="0" xfId="0" applyNumberFormat="1" applyFont="1" applyAlignment="1">
      <alignment horizontal="left"/>
    </xf>
    <xf numFmtId="0" fontId="8" fillId="0" borderId="1"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0" xfId="0" applyFont="1" applyBorder="1" applyAlignment="1">
      <alignment horizontal="left" vertical="top"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2" fillId="0" borderId="0"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8" xfId="0" applyFont="1" applyFill="1" applyBorder="1" applyAlignment="1">
      <alignment horizontal="left" vertical="top" wrapText="1"/>
    </xf>
    <xf numFmtId="0" fontId="0" fillId="0" borderId="4" xfId="0" applyFill="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3:O49"/>
  <sheetViews>
    <sheetView showGridLines="0" tabSelected="1" zoomScaleNormal="100" workbookViewId="0">
      <selection activeCell="N27" sqref="N27"/>
    </sheetView>
  </sheetViews>
  <sheetFormatPr defaultRowHeight="15"/>
  <cols>
    <col min="5" max="5" width="13.5703125" customWidth="1"/>
    <col min="6" max="6" width="3.28515625" customWidth="1"/>
    <col min="7" max="9" width="13.5703125" customWidth="1"/>
    <col min="10" max="10" width="3.28515625" customWidth="1"/>
    <col min="11" max="11" width="13.5703125" customWidth="1"/>
  </cols>
  <sheetData>
    <row r="3" spans="2:13" ht="15.75">
      <c r="E3" s="10" t="s">
        <v>24</v>
      </c>
      <c r="F3" s="10"/>
      <c r="G3" s="10"/>
    </row>
    <row r="4" spans="2:13" ht="15.75">
      <c r="E4" s="10" t="s">
        <v>25</v>
      </c>
      <c r="F4" s="10"/>
      <c r="G4" s="10"/>
    </row>
    <row r="5" spans="2:13" ht="15.75">
      <c r="E5" s="10" t="s">
        <v>26</v>
      </c>
      <c r="F5" s="10"/>
      <c r="G5" s="10"/>
    </row>
    <row r="7" spans="2:13">
      <c r="E7" s="7" t="s">
        <v>19</v>
      </c>
      <c r="F7" s="7"/>
      <c r="G7" s="7" t="s">
        <v>20</v>
      </c>
      <c r="H7" s="7"/>
      <c r="I7" s="12" t="s">
        <v>19</v>
      </c>
      <c r="J7" s="12"/>
      <c r="K7" s="12" t="s">
        <v>23</v>
      </c>
    </row>
    <row r="8" spans="2:13">
      <c r="E8" s="7" t="s">
        <v>18</v>
      </c>
      <c r="F8" s="7"/>
      <c r="G8" s="7" t="s">
        <v>21</v>
      </c>
      <c r="H8" s="7"/>
      <c r="I8" s="12" t="s">
        <v>18</v>
      </c>
      <c r="J8" s="12"/>
      <c r="K8" s="12" t="s">
        <v>18</v>
      </c>
    </row>
    <row r="9" spans="2:13">
      <c r="B9" s="2" t="s">
        <v>0</v>
      </c>
      <c r="E9" s="8">
        <v>44377</v>
      </c>
      <c r="F9" s="9"/>
      <c r="G9" s="8">
        <v>44377</v>
      </c>
      <c r="H9" s="9"/>
      <c r="I9" s="13">
        <v>44377</v>
      </c>
      <c r="J9" s="14"/>
      <c r="K9" s="13">
        <v>44012</v>
      </c>
    </row>
    <row r="10" spans="2:13">
      <c r="B10" t="s">
        <v>1</v>
      </c>
      <c r="E10" s="1">
        <v>520669</v>
      </c>
      <c r="F10" s="1"/>
      <c r="G10" s="1">
        <v>545960</v>
      </c>
      <c r="H10" s="1"/>
      <c r="I10" s="15">
        <v>520669</v>
      </c>
      <c r="J10" s="15"/>
      <c r="K10" s="15">
        <v>619483</v>
      </c>
      <c r="L10" s="11"/>
      <c r="M10" s="1"/>
    </row>
    <row r="11" spans="2:13">
      <c r="B11" t="s">
        <v>2</v>
      </c>
      <c r="E11" s="1">
        <v>50655</v>
      </c>
      <c r="F11" s="1"/>
      <c r="G11" s="1">
        <v>61900</v>
      </c>
      <c r="H11" s="1"/>
      <c r="I11" s="15">
        <v>50655</v>
      </c>
      <c r="J11" s="15"/>
      <c r="K11" s="15">
        <v>69929</v>
      </c>
      <c r="L11" s="11"/>
      <c r="M11" s="1"/>
    </row>
    <row r="12" spans="2:13">
      <c r="B12" t="s">
        <v>3</v>
      </c>
      <c r="E12" s="1">
        <v>98560</v>
      </c>
      <c r="F12" s="1"/>
      <c r="G12" s="1">
        <v>5625</v>
      </c>
      <c r="H12" s="1"/>
      <c r="I12" s="15">
        <v>98560</v>
      </c>
      <c r="J12" s="15"/>
      <c r="K12" s="15">
        <f>182716-95210+10515</f>
        <v>98021</v>
      </c>
      <c r="L12" s="11"/>
      <c r="M12" s="1"/>
    </row>
    <row r="13" spans="2:13">
      <c r="B13" t="s">
        <v>4</v>
      </c>
      <c r="E13" s="1">
        <v>102928</v>
      </c>
      <c r="F13" s="1"/>
      <c r="G13" s="1">
        <v>90000</v>
      </c>
      <c r="H13" s="1"/>
      <c r="I13" s="15">
        <v>102928</v>
      </c>
      <c r="J13" s="15"/>
      <c r="K13" s="15">
        <v>95210</v>
      </c>
      <c r="L13" s="11"/>
      <c r="M13" s="1"/>
    </row>
    <row r="14" spans="2:13">
      <c r="B14" t="s">
        <v>5</v>
      </c>
      <c r="E14" s="1">
        <v>98014</v>
      </c>
      <c r="F14" s="1"/>
      <c r="G14" s="1">
        <v>137900</v>
      </c>
      <c r="H14" s="1"/>
      <c r="I14" s="15">
        <v>98014</v>
      </c>
      <c r="J14" s="15"/>
      <c r="K14" s="15">
        <f>287553-110803</f>
        <v>176750</v>
      </c>
      <c r="L14" s="11"/>
      <c r="M14" s="1"/>
    </row>
    <row r="15" spans="2:13">
      <c r="B15" t="s">
        <v>6</v>
      </c>
      <c r="E15" s="1">
        <v>70415</v>
      </c>
      <c r="F15" s="1"/>
      <c r="G15" s="1">
        <v>26840</v>
      </c>
      <c r="H15" s="1"/>
      <c r="I15" s="15">
        <v>70415</v>
      </c>
      <c r="J15" s="15"/>
      <c r="K15" s="15">
        <v>32583</v>
      </c>
      <c r="L15" s="11"/>
      <c r="M15" s="1"/>
    </row>
    <row r="16" spans="2:13">
      <c r="B16" t="s">
        <v>7</v>
      </c>
      <c r="E16" s="4">
        <v>32627</v>
      </c>
      <c r="F16" s="4"/>
      <c r="G16" s="4">
        <v>46099</v>
      </c>
      <c r="H16" s="4"/>
      <c r="I16" s="16">
        <v>32627</v>
      </c>
      <c r="J16" s="16"/>
      <c r="K16" s="16">
        <f>12555+24282</f>
        <v>36837</v>
      </c>
      <c r="L16" s="11"/>
      <c r="M16" s="1"/>
    </row>
    <row r="17" spans="2:15">
      <c r="B17" t="s">
        <v>8</v>
      </c>
      <c r="E17" s="1">
        <f>SUM(E10:E16)</f>
        <v>973868</v>
      </c>
      <c r="F17" s="1"/>
      <c r="G17" s="1">
        <f>SUM(G10:G16)</f>
        <v>914324</v>
      </c>
      <c r="H17" s="1"/>
      <c r="I17" s="15">
        <f>SUM(I10:I16)</f>
        <v>973868</v>
      </c>
      <c r="J17" s="15"/>
      <c r="K17" s="15">
        <f>SUM(K10:K16)</f>
        <v>1128813</v>
      </c>
      <c r="L17" s="11"/>
      <c r="M17" s="1"/>
    </row>
    <row r="18" spans="2:15">
      <c r="E18" s="1"/>
      <c r="F18" s="1"/>
      <c r="G18" s="1"/>
      <c r="H18" s="1"/>
      <c r="I18" s="15"/>
      <c r="J18" s="15"/>
      <c r="K18" s="15"/>
      <c r="L18" s="1"/>
      <c r="M18" s="1"/>
    </row>
    <row r="19" spans="2:15">
      <c r="B19" s="2" t="s">
        <v>9</v>
      </c>
      <c r="E19" s="1"/>
      <c r="F19" s="1"/>
      <c r="G19" s="1"/>
      <c r="H19" s="1"/>
      <c r="I19" s="15"/>
      <c r="J19" s="15"/>
      <c r="K19" s="15"/>
      <c r="L19" s="1"/>
      <c r="M19" s="1"/>
    </row>
    <row r="20" spans="2:15">
      <c r="B20" t="s">
        <v>11</v>
      </c>
      <c r="E20" s="1">
        <v>612482</v>
      </c>
      <c r="F20" s="1"/>
      <c r="G20" s="1">
        <v>685615</v>
      </c>
      <c r="H20" s="1"/>
      <c r="I20" s="15">
        <v>612482</v>
      </c>
      <c r="J20" s="15"/>
      <c r="K20" s="15">
        <f>648070+70738</f>
        <v>718808</v>
      </c>
      <c r="L20" s="32"/>
      <c r="M20" s="32"/>
      <c r="N20" s="32"/>
      <c r="O20" s="32"/>
    </row>
    <row r="21" spans="2:15">
      <c r="B21" t="s">
        <v>10</v>
      </c>
      <c r="E21" s="1">
        <v>33986</v>
      </c>
      <c r="F21" s="1"/>
      <c r="G21" s="1">
        <v>43911</v>
      </c>
      <c r="H21" s="1"/>
      <c r="I21" s="15">
        <v>33986</v>
      </c>
      <c r="J21" s="15"/>
      <c r="K21" s="15">
        <f>103728-63924</f>
        <v>39804</v>
      </c>
      <c r="L21" s="1"/>
      <c r="M21" s="1"/>
    </row>
    <row r="22" spans="2:15">
      <c r="B22" t="s">
        <v>12</v>
      </c>
      <c r="E22" s="1">
        <v>68712</v>
      </c>
      <c r="F22" s="1"/>
      <c r="G22" s="1">
        <v>68712</v>
      </c>
      <c r="H22" s="1"/>
      <c r="I22" s="15">
        <v>68712</v>
      </c>
      <c r="J22" s="15"/>
      <c r="K22" s="15">
        <v>63924</v>
      </c>
      <c r="L22" s="1"/>
      <c r="M22" s="1"/>
    </row>
    <row r="23" spans="2:15">
      <c r="B23" t="s">
        <v>13</v>
      </c>
      <c r="E23" s="1">
        <v>79942</v>
      </c>
      <c r="F23" s="1"/>
      <c r="G23" s="1">
        <v>102800</v>
      </c>
      <c r="H23" s="1"/>
      <c r="I23" s="15">
        <v>79942</v>
      </c>
      <c r="J23" s="15"/>
      <c r="K23" s="15">
        <v>97964</v>
      </c>
      <c r="L23" s="1"/>
      <c r="M23" s="1"/>
    </row>
    <row r="24" spans="2:15">
      <c r="B24" t="s">
        <v>14</v>
      </c>
      <c r="E24" s="1">
        <v>74346</v>
      </c>
      <c r="F24" s="1"/>
      <c r="G24" s="1">
        <v>78324</v>
      </c>
      <c r="H24" s="1"/>
      <c r="I24" s="15">
        <v>74346</v>
      </c>
      <c r="J24" s="15"/>
      <c r="K24" s="15">
        <v>73901</v>
      </c>
      <c r="L24" s="1"/>
      <c r="M24" s="1"/>
    </row>
    <row r="25" spans="2:15">
      <c r="B25" t="s">
        <v>15</v>
      </c>
      <c r="E25" s="1">
        <v>70000</v>
      </c>
      <c r="F25" s="1"/>
      <c r="G25" s="1">
        <v>70000</v>
      </c>
      <c r="H25" s="1"/>
      <c r="I25" s="15">
        <v>70000</v>
      </c>
      <c r="J25" s="15"/>
      <c r="K25" s="15">
        <v>140000</v>
      </c>
      <c r="L25" s="1"/>
      <c r="M25" s="1"/>
    </row>
    <row r="26" spans="2:15">
      <c r="B26" t="s">
        <v>22</v>
      </c>
      <c r="E26" s="4">
        <v>24686</v>
      </c>
      <c r="F26" s="4"/>
      <c r="G26" s="4">
        <v>34632</v>
      </c>
      <c r="H26" s="4"/>
      <c r="I26" s="16">
        <v>24686</v>
      </c>
      <c r="J26" s="16"/>
      <c r="K26" s="16">
        <f>37313+20579-8622</f>
        <v>49270</v>
      </c>
      <c r="L26" s="1"/>
      <c r="M26" s="1"/>
    </row>
    <row r="27" spans="2:15">
      <c r="B27" t="s">
        <v>16</v>
      </c>
      <c r="E27" s="4">
        <f>SUM(E20:E26)</f>
        <v>964154</v>
      </c>
      <c r="F27" s="4"/>
      <c r="G27" s="4">
        <f>SUM(G20:G26)</f>
        <v>1083994</v>
      </c>
      <c r="H27" s="4"/>
      <c r="I27" s="16">
        <f>SUM(I20:I26)</f>
        <v>964154</v>
      </c>
      <c r="J27" s="16"/>
      <c r="K27" s="16">
        <f>SUM(K20:K26)</f>
        <v>1183671</v>
      </c>
      <c r="L27" s="1"/>
      <c r="M27" s="1"/>
    </row>
    <row r="28" spans="2:15">
      <c r="E28" s="1"/>
      <c r="F28" s="1"/>
      <c r="G28" s="1"/>
      <c r="H28" s="1"/>
      <c r="I28" s="15"/>
      <c r="J28" s="15"/>
      <c r="K28" s="15"/>
      <c r="L28" s="1"/>
      <c r="M28" s="1"/>
    </row>
    <row r="29" spans="2:15">
      <c r="B29" t="s">
        <v>17</v>
      </c>
      <c r="E29" s="5">
        <f>E17-E27</f>
        <v>9714</v>
      </c>
      <c r="F29" s="5"/>
      <c r="G29" s="6">
        <f>G17-G27</f>
        <v>-169670</v>
      </c>
      <c r="H29" s="5"/>
      <c r="I29" s="17">
        <f>I17-I27</f>
        <v>9714</v>
      </c>
      <c r="J29" s="17"/>
      <c r="K29" s="18">
        <f>K17-K27</f>
        <v>-54858</v>
      </c>
      <c r="L29" s="1"/>
      <c r="M29" s="1"/>
      <c r="O29" s="1"/>
    </row>
    <row r="30" spans="2:15">
      <c r="E30" s="1"/>
      <c r="F30" s="1"/>
      <c r="G30" s="1"/>
      <c r="H30" s="1"/>
      <c r="I30" s="31" t="s">
        <v>30</v>
      </c>
      <c r="J30" s="3"/>
      <c r="K30" s="31"/>
      <c r="L30" s="1"/>
      <c r="M30" s="1"/>
    </row>
    <row r="31" spans="2:15">
      <c r="E31" s="1"/>
      <c r="F31" s="1"/>
      <c r="G31" s="1"/>
      <c r="H31" s="1"/>
      <c r="I31" s="31" t="s">
        <v>31</v>
      </c>
      <c r="J31" s="3"/>
      <c r="K31" s="3"/>
      <c r="L31" s="1"/>
      <c r="M31" s="1"/>
    </row>
    <row r="32" spans="2:15">
      <c r="E32" s="1"/>
      <c r="F32" s="1"/>
      <c r="G32" s="1"/>
      <c r="H32" s="1"/>
      <c r="I32" s="30"/>
      <c r="J32" s="1"/>
      <c r="K32" s="3"/>
      <c r="L32" s="1"/>
      <c r="M32" s="1"/>
    </row>
    <row r="33" spans="2:10">
      <c r="B33" s="19" t="s">
        <v>27</v>
      </c>
      <c r="C33" s="20"/>
      <c r="D33" s="20"/>
      <c r="E33" s="21"/>
      <c r="F33" s="22"/>
      <c r="G33" s="22"/>
      <c r="H33" s="23"/>
      <c r="I33" s="1"/>
      <c r="J33" s="24"/>
    </row>
    <row r="34" spans="2:10">
      <c r="B34" s="33" t="s">
        <v>29</v>
      </c>
      <c r="C34" s="34"/>
      <c r="D34" s="34"/>
      <c r="E34" s="34"/>
      <c r="F34" s="34"/>
      <c r="G34" s="34"/>
      <c r="H34" s="35"/>
      <c r="I34" s="1"/>
      <c r="J34" s="25"/>
    </row>
    <row r="35" spans="2:10">
      <c r="B35" s="36"/>
      <c r="C35" s="37"/>
      <c r="D35" s="37"/>
      <c r="E35" s="37"/>
      <c r="F35" s="37"/>
      <c r="G35" s="37"/>
      <c r="H35" s="38"/>
      <c r="I35" s="1"/>
      <c r="J35" s="25"/>
    </row>
    <row r="36" spans="2:10">
      <c r="B36" s="36"/>
      <c r="C36" s="37"/>
      <c r="D36" s="37"/>
      <c r="E36" s="37"/>
      <c r="F36" s="37"/>
      <c r="G36" s="37"/>
      <c r="H36" s="38"/>
      <c r="I36" s="1"/>
      <c r="J36" s="25"/>
    </row>
    <row r="37" spans="2:10">
      <c r="B37" s="36"/>
      <c r="C37" s="37"/>
      <c r="D37" s="37"/>
      <c r="E37" s="37"/>
      <c r="F37" s="37"/>
      <c r="G37" s="37"/>
      <c r="H37" s="38"/>
      <c r="I37" s="1"/>
      <c r="J37" s="25"/>
    </row>
    <row r="38" spans="2:10">
      <c r="B38" s="36"/>
      <c r="C38" s="37"/>
      <c r="D38" s="37"/>
      <c r="E38" s="37"/>
      <c r="F38" s="37"/>
      <c r="G38" s="37"/>
      <c r="H38" s="38"/>
      <c r="I38" s="1"/>
      <c r="J38" s="25"/>
    </row>
    <row r="39" spans="2:10">
      <c r="B39" s="39"/>
      <c r="C39" s="40"/>
      <c r="D39" s="40"/>
      <c r="E39" s="40"/>
      <c r="F39" s="40"/>
      <c r="G39" s="40"/>
      <c r="H39" s="41"/>
      <c r="J39" s="25"/>
    </row>
    <row r="41" spans="2:10">
      <c r="B41" s="26" t="s">
        <v>28</v>
      </c>
      <c r="C41" s="28"/>
      <c r="D41" s="28"/>
      <c r="E41" s="28"/>
      <c r="F41" s="28"/>
      <c r="G41" s="28"/>
      <c r="H41" s="29"/>
    </row>
    <row r="42" spans="2:10" ht="14.45" customHeight="1">
      <c r="B42" s="48" t="s">
        <v>32</v>
      </c>
      <c r="C42" s="42"/>
      <c r="D42" s="42"/>
      <c r="E42" s="42"/>
      <c r="F42" s="42"/>
      <c r="G42" s="42"/>
      <c r="H42" s="43"/>
    </row>
    <row r="43" spans="2:10">
      <c r="B43" s="44"/>
      <c r="C43" s="42"/>
      <c r="D43" s="42"/>
      <c r="E43" s="42"/>
      <c r="F43" s="42"/>
      <c r="G43" s="42"/>
      <c r="H43" s="43"/>
    </row>
    <row r="44" spans="2:10">
      <c r="B44" s="44"/>
      <c r="C44" s="42"/>
      <c r="D44" s="42"/>
      <c r="E44" s="42"/>
      <c r="F44" s="42"/>
      <c r="G44" s="42"/>
      <c r="H44" s="43"/>
    </row>
    <row r="45" spans="2:10">
      <c r="B45" s="44"/>
      <c r="C45" s="42"/>
      <c r="D45" s="42"/>
      <c r="E45" s="42"/>
      <c r="F45" s="42"/>
      <c r="G45" s="42"/>
      <c r="H45" s="43"/>
    </row>
    <row r="46" spans="2:10">
      <c r="B46" s="44"/>
      <c r="C46" s="42"/>
      <c r="D46" s="42"/>
      <c r="E46" s="42"/>
      <c r="F46" s="42"/>
      <c r="G46" s="42"/>
      <c r="H46" s="43"/>
    </row>
    <row r="47" spans="2:10">
      <c r="B47" s="44"/>
      <c r="C47" s="42"/>
      <c r="D47" s="42"/>
      <c r="E47" s="42"/>
      <c r="F47" s="42"/>
      <c r="G47" s="42"/>
      <c r="H47" s="43"/>
    </row>
    <row r="48" spans="2:10">
      <c r="B48" s="45"/>
      <c r="C48" s="46"/>
      <c r="D48" s="46"/>
      <c r="E48" s="46"/>
      <c r="F48" s="46"/>
      <c r="G48" s="46"/>
      <c r="H48" s="47"/>
    </row>
    <row r="49" spans="2:7">
      <c r="B49" s="27"/>
      <c r="C49" s="27"/>
      <c r="D49" s="27"/>
      <c r="E49" s="27"/>
      <c r="F49" s="27"/>
      <c r="G49" s="27"/>
    </row>
  </sheetData>
  <mergeCells count="3">
    <mergeCell ref="L20:O20"/>
    <mergeCell ref="B34:H39"/>
    <mergeCell ref="B42:H48"/>
  </mergeCells>
  <pageMargins left="0.7" right="0.7" top="0.75" bottom="0.75" header="0.3" footer="0.3"/>
  <pageSetup scale="82" orientation="portrait" r:id="rId1"/>
  <colBreaks count="1" manualBreakCount="1">
    <brk id="11" max="1048575" man="1"/>
  </colBreaks>
  <ignoredErrors>
    <ignoredError sqref="E17 G17 I1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Oracle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 Ragni</dc:creator>
  <cp:lastModifiedBy>HP</cp:lastModifiedBy>
  <cp:lastPrinted>2021-11-22T00:17:51Z</cp:lastPrinted>
  <dcterms:created xsi:type="dcterms:W3CDTF">2021-11-20T20:57:12Z</dcterms:created>
  <dcterms:modified xsi:type="dcterms:W3CDTF">2021-11-23T17:39:35Z</dcterms:modified>
</cp:coreProperties>
</file>